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ris\Desktop\VISA Application\Tanzania\"/>
    </mc:Choice>
  </mc:AlternateContent>
  <xr:revisionPtr revIDLastSave="0" documentId="8_{9ACB87B0-E46F-4593-AD46-EC12E2B78819}" xr6:coauthVersionLast="36" xr6:coauthVersionMax="36" xr10:uidLastSave="{00000000-0000-0000-0000-000000000000}"/>
  <bookViews>
    <workbookView xWindow="0" yWindow="0" windowWidth="19200" windowHeight="6810" activeTab="1" xr2:uid="{8DD75AD1-8B0E-4F30-B7FF-6D06A3204B7E}"/>
  </bookViews>
  <sheets>
    <sheet name="Info" sheetId="5" r:id="rId1"/>
    <sheet name="RawData" sheetId="3" r:id="rId2"/>
    <sheet name="WorkedOut" sheetId="7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7" l="1"/>
  <c r="I4" i="7" s="1"/>
  <c r="J4" i="7" s="1"/>
  <c r="H4" i="7"/>
  <c r="K4" i="7"/>
  <c r="G5" i="7"/>
  <c r="H5" i="7"/>
  <c r="I5" i="7"/>
  <c r="J5" i="7"/>
  <c r="K5" i="7"/>
  <c r="G6" i="7"/>
  <c r="H6" i="7"/>
  <c r="I6" i="7"/>
  <c r="J6" i="7" s="1"/>
  <c r="K6" i="7"/>
  <c r="G7" i="7"/>
  <c r="I7" i="7" s="1"/>
  <c r="J7" i="7" s="1"/>
  <c r="H7" i="7"/>
  <c r="K7" i="7"/>
  <c r="G8" i="7"/>
  <c r="I8" i="7" s="1"/>
  <c r="J8" i="7" s="1"/>
  <c r="H8" i="7"/>
  <c r="K8" i="7"/>
  <c r="G9" i="7"/>
  <c r="I9" i="7" s="1"/>
  <c r="J9" i="7" s="1"/>
  <c r="H9" i="7"/>
  <c r="K9" i="7"/>
  <c r="G10" i="7"/>
  <c r="H10" i="7"/>
  <c r="I10" i="7"/>
  <c r="J10" i="7" s="1"/>
  <c r="K10" i="7"/>
  <c r="G11" i="7"/>
  <c r="H11" i="7"/>
  <c r="I11" i="7"/>
  <c r="J11" i="7"/>
  <c r="K11" i="7"/>
  <c r="G12" i="7"/>
  <c r="I12" i="7" s="1"/>
  <c r="J12" i="7" s="1"/>
  <c r="H12" i="7"/>
  <c r="K12" i="7"/>
  <c r="G13" i="7"/>
  <c r="H13" i="7"/>
  <c r="I13" i="7"/>
  <c r="J13" i="7"/>
  <c r="K13" i="7"/>
  <c r="G14" i="7"/>
  <c r="H14" i="7"/>
  <c r="I14" i="7"/>
  <c r="J14" i="7"/>
  <c r="K14" i="7"/>
  <c r="G15" i="7"/>
  <c r="I15" i="7" s="1"/>
  <c r="J15" i="7" s="1"/>
  <c r="H15" i="7"/>
  <c r="K15" i="7"/>
  <c r="G16" i="7"/>
  <c r="H16" i="7"/>
  <c r="I16" i="7"/>
  <c r="J16" i="7"/>
  <c r="K16" i="7"/>
  <c r="G17" i="7"/>
  <c r="I17" i="7" s="1"/>
  <c r="J17" i="7" s="1"/>
  <c r="H17" i="7"/>
  <c r="K17" i="7"/>
  <c r="G18" i="7"/>
  <c r="H18" i="7"/>
  <c r="I18" i="7"/>
  <c r="J18" i="7" s="1"/>
  <c r="K18" i="7"/>
  <c r="G19" i="7"/>
  <c r="H19" i="7"/>
  <c r="I19" i="7"/>
  <c r="J19" i="7"/>
  <c r="K19" i="7"/>
  <c r="G20" i="7"/>
  <c r="I20" i="7" s="1"/>
  <c r="J20" i="7" s="1"/>
  <c r="H20" i="7"/>
  <c r="K20" i="7"/>
  <c r="G21" i="7"/>
  <c r="H21" i="7"/>
  <c r="I21" i="7"/>
  <c r="J21" i="7"/>
  <c r="K21" i="7"/>
  <c r="G22" i="7"/>
  <c r="H22" i="7"/>
  <c r="I22" i="7"/>
  <c r="J22" i="7"/>
  <c r="K22" i="7"/>
  <c r="G23" i="7"/>
  <c r="I23" i="7" s="1"/>
  <c r="J23" i="7" s="1"/>
  <c r="H23" i="7"/>
  <c r="K23" i="7"/>
  <c r="G24" i="7"/>
  <c r="H24" i="7"/>
  <c r="I24" i="7"/>
  <c r="J24" i="7"/>
  <c r="K24" i="7"/>
  <c r="G25" i="7"/>
  <c r="H25" i="7"/>
  <c r="I25" i="7"/>
  <c r="J25" i="7"/>
  <c r="K25" i="7"/>
  <c r="G26" i="7"/>
  <c r="H26" i="7"/>
  <c r="I26" i="7"/>
  <c r="J26" i="7" s="1"/>
  <c r="K26" i="7"/>
  <c r="G27" i="7"/>
  <c r="H27" i="7"/>
  <c r="I27" i="7"/>
  <c r="J27" i="7"/>
  <c r="K27" i="7"/>
  <c r="G28" i="7"/>
  <c r="I28" i="7" s="1"/>
  <c r="J28" i="7" s="1"/>
  <c r="H28" i="7"/>
  <c r="K28" i="7"/>
  <c r="G29" i="7"/>
  <c r="H29" i="7"/>
  <c r="I29" i="7"/>
  <c r="J29" i="7"/>
  <c r="K29" i="7"/>
  <c r="G30" i="7"/>
  <c r="H30" i="7"/>
  <c r="I30" i="7"/>
  <c r="J30" i="7"/>
  <c r="K30" i="7"/>
  <c r="G31" i="7"/>
  <c r="I31" i="7" s="1"/>
  <c r="J31" i="7" s="1"/>
  <c r="H31" i="7"/>
  <c r="K31" i="7"/>
  <c r="G32" i="7"/>
  <c r="H32" i="7"/>
  <c r="I32" i="7"/>
  <c r="J32" i="7"/>
  <c r="K32" i="7"/>
  <c r="K3" i="7"/>
  <c r="H3" i="7"/>
  <c r="G3" i="7"/>
  <c r="I3" i="7" s="1"/>
  <c r="J3" i="7" s="1"/>
</calcChain>
</file>

<file path=xl/sharedStrings.xml><?xml version="1.0" encoding="utf-8"?>
<sst xmlns="http://schemas.openxmlformats.org/spreadsheetml/2006/main" count="89" uniqueCount="45">
  <si>
    <t>CIF Value (in $)</t>
  </si>
  <si>
    <t>Applied duty rate (%)</t>
  </si>
  <si>
    <t>Benchmark duty rate (%)</t>
  </si>
  <si>
    <t>Applied excise rate (%)</t>
  </si>
  <si>
    <t>Benchmark excise rate (%)</t>
  </si>
  <si>
    <t>Approach I</t>
  </si>
  <si>
    <t>Approach II</t>
  </si>
  <si>
    <t>Direct Customs</t>
  </si>
  <si>
    <t>Indirect customs</t>
  </si>
  <si>
    <t>Excise TE</t>
  </si>
  <si>
    <t>Customs TE</t>
  </si>
  <si>
    <t>HS codes</t>
  </si>
  <si>
    <t>95043000</t>
  </si>
  <si>
    <t>95042000</t>
  </si>
  <si>
    <t>95030090</t>
  </si>
  <si>
    <t>87039026</t>
  </si>
  <si>
    <t>87039025</t>
  </si>
  <si>
    <t>87039024</t>
  </si>
  <si>
    <t>87039023</t>
  </si>
  <si>
    <t>40103600</t>
  </si>
  <si>
    <t>40103500</t>
  </si>
  <si>
    <t>40103400</t>
  </si>
  <si>
    <t>40103300</t>
  </si>
  <si>
    <t>40103200</t>
  </si>
  <si>
    <t>40103100</t>
  </si>
  <si>
    <t>39235000</t>
  </si>
  <si>
    <t>39234000</t>
  </si>
  <si>
    <t>39233000</t>
  </si>
  <si>
    <t>38259000</t>
  </si>
  <si>
    <t>38256900</t>
  </si>
  <si>
    <t>38256100</t>
  </si>
  <si>
    <t>38255000</t>
  </si>
  <si>
    <t>38254900</t>
  </si>
  <si>
    <t>38254100</t>
  </si>
  <si>
    <t>38253000</t>
  </si>
  <si>
    <t>38252000</t>
  </si>
  <si>
    <t>38251000</t>
  </si>
  <si>
    <t>36069000</t>
  </si>
  <si>
    <t>36061000</t>
  </si>
  <si>
    <t>36050000</t>
  </si>
  <si>
    <t>36049000</t>
  </si>
  <si>
    <t>36041000</t>
  </si>
  <si>
    <t xml:space="preserve">The 'RawData' sheet provides DEMO DATA on the CIF value of the imported goods by 8-digit HS code, with the customs and excise rates applied and the respective benchmark rates. 
</t>
  </si>
  <si>
    <r>
      <rPr>
        <b/>
        <sz val="14"/>
        <color rgb="FFC00000"/>
        <rFont val="Californian FB"/>
        <family val="1"/>
      </rPr>
      <t>EXERCISE I</t>
    </r>
    <r>
      <rPr>
        <sz val="14"/>
        <color theme="1"/>
        <rFont val="Californian FB"/>
        <family val="1"/>
      </rPr>
      <t>: Calculate the Customs and excise tax TE by the HS code using the two approaches</t>
    </r>
  </si>
  <si>
    <r>
      <rPr>
        <b/>
        <sz val="14"/>
        <color rgb="FFC00000"/>
        <rFont val="Californian FB"/>
        <family val="1"/>
      </rPr>
      <t>EXERCISE II</t>
    </r>
    <r>
      <rPr>
        <sz val="14"/>
        <color theme="1"/>
        <rFont val="Californian FB"/>
        <family val="1"/>
      </rPr>
      <t>: Calculate the TOTAL Customs and TOTAL Excise 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</si>
</sst>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nsolas"/>
      <family val="3"/>
    </font>
    <font>
      <b/>
      <sz val="11"/>
      <color theme="1"/>
      <name val="Consolas"/>
      <family val="3"/>
    </font>
    <font>
      <b/>
      <sz val="10"/>
      <color theme="1"/>
      <name val="Consolas"/>
      <family val="3"/>
    </font>
    <font>
      <sz val="14"/>
      <color theme="1"/>
      <name val="Californian FB"/>
      <family val="1"/>
    </font>
    <font>
      <b/>
      <sz val="14"/>
      <color rgb="FFC00000"/>
      <name val="Californian FB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3" fontId="2" fillId="0" borderId="0" xfId="0" applyNumberFormat="1" applyFont="1"/>
    <xf numFmtId="9" fontId="2" fillId="0" borderId="0" xfId="0" applyNumberFormat="1" applyFont="1" applyAlignment="1">
      <alignment horizontal="center"/>
    </xf>
    <xf numFmtId="9" fontId="2" fillId="0" borderId="0" xfId="2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6" xfId="0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4" fontId="2" fillId="0" borderId="3" xfId="1" applyNumberFormat="1" applyFont="1" applyBorder="1"/>
    <xf numFmtId="164" fontId="2" fillId="0" borderId="4" xfId="1" applyNumberFormat="1" applyFont="1" applyBorder="1"/>
    <xf numFmtId="164" fontId="2" fillId="0" borderId="0" xfId="1" applyNumberFormat="1" applyFont="1" applyBorder="1"/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3" fontId="2" fillId="0" borderId="0" xfId="0" applyNumberFormat="1" applyFont="1" applyBorder="1"/>
    <xf numFmtId="9" fontId="2" fillId="0" borderId="0" xfId="0" applyNumberFormat="1" applyFont="1" applyBorder="1" applyAlignment="1">
      <alignment horizontal="center"/>
    </xf>
    <xf numFmtId="9" fontId="2" fillId="0" borderId="4" xfId="0" applyNumberFormat="1" applyFont="1" applyBorder="1" applyAlignment="1">
      <alignment horizontal="center"/>
    </xf>
    <xf numFmtId="9" fontId="2" fillId="0" borderId="0" xfId="2" applyFont="1" applyBorder="1" applyAlignment="1">
      <alignment horizontal="center"/>
    </xf>
    <xf numFmtId="9" fontId="2" fillId="0" borderId="4" xfId="2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8" xfId="0" applyNumberFormat="1" applyFont="1" applyBorder="1"/>
    <xf numFmtId="9" fontId="2" fillId="0" borderId="8" xfId="0" applyNumberFormat="1" applyFont="1" applyBorder="1" applyAlignment="1">
      <alignment horizontal="center"/>
    </xf>
    <xf numFmtId="9" fontId="2" fillId="0" borderId="6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3BA9E-759B-4635-A622-DC1ACF0BFD23}">
  <dimension ref="A1:G24"/>
  <sheetViews>
    <sheetView topLeftCell="A10" workbookViewId="0">
      <selection activeCell="K20" sqref="K20"/>
    </sheetView>
  </sheetViews>
  <sheetFormatPr defaultRowHeight="14.5" x14ac:dyDescent="0.35"/>
  <sheetData>
    <row r="1" spans="1:7" ht="15" thickBot="1" x14ac:dyDescent="0.4"/>
    <row r="2" spans="1:7" x14ac:dyDescent="0.35">
      <c r="A2" s="15" t="s">
        <v>42</v>
      </c>
      <c r="B2" s="16"/>
      <c r="C2" s="16"/>
      <c r="D2" s="16"/>
      <c r="E2" s="16"/>
      <c r="F2" s="16"/>
      <c r="G2" s="17"/>
    </row>
    <row r="3" spans="1:7" x14ac:dyDescent="0.35">
      <c r="A3" s="18"/>
      <c r="B3" s="19"/>
      <c r="C3" s="19"/>
      <c r="D3" s="19"/>
      <c r="E3" s="19"/>
      <c r="F3" s="19"/>
      <c r="G3" s="20"/>
    </row>
    <row r="4" spans="1:7" x14ac:dyDescent="0.35">
      <c r="A4" s="18"/>
      <c r="B4" s="19"/>
      <c r="C4" s="19"/>
      <c r="D4" s="19"/>
      <c r="E4" s="19"/>
      <c r="F4" s="19"/>
      <c r="G4" s="20"/>
    </row>
    <row r="5" spans="1:7" x14ac:dyDescent="0.35">
      <c r="A5" s="18"/>
      <c r="B5" s="19"/>
      <c r="C5" s="19"/>
      <c r="D5" s="19"/>
      <c r="E5" s="19"/>
      <c r="F5" s="19"/>
      <c r="G5" s="20"/>
    </row>
    <row r="6" spans="1:7" x14ac:dyDescent="0.35">
      <c r="A6" s="18"/>
      <c r="B6" s="19"/>
      <c r="C6" s="19"/>
      <c r="D6" s="19"/>
      <c r="E6" s="19"/>
      <c r="F6" s="19"/>
      <c r="G6" s="20"/>
    </row>
    <row r="7" spans="1:7" x14ac:dyDescent="0.35">
      <c r="A7" s="18"/>
      <c r="B7" s="19"/>
      <c r="C7" s="19"/>
      <c r="D7" s="19"/>
      <c r="E7" s="19"/>
      <c r="F7" s="19"/>
      <c r="G7" s="20"/>
    </row>
    <row r="8" spans="1:7" x14ac:dyDescent="0.35">
      <c r="A8" s="18"/>
      <c r="B8" s="19"/>
      <c r="C8" s="19"/>
      <c r="D8" s="19"/>
      <c r="E8" s="19"/>
      <c r="F8" s="19"/>
      <c r="G8" s="20"/>
    </row>
    <row r="9" spans="1:7" x14ac:dyDescent="0.35">
      <c r="A9" s="18"/>
      <c r="B9" s="19"/>
      <c r="C9" s="19"/>
      <c r="D9" s="19"/>
      <c r="E9" s="19"/>
      <c r="F9" s="19"/>
      <c r="G9" s="20"/>
    </row>
    <row r="10" spans="1:7" x14ac:dyDescent="0.35">
      <c r="A10" s="18"/>
      <c r="B10" s="19"/>
      <c r="C10" s="19"/>
      <c r="D10" s="19"/>
      <c r="E10" s="19"/>
      <c r="F10" s="19"/>
      <c r="G10" s="20"/>
    </row>
    <row r="11" spans="1:7" x14ac:dyDescent="0.35">
      <c r="A11" s="18"/>
      <c r="B11" s="19"/>
      <c r="C11" s="19"/>
      <c r="D11" s="19"/>
      <c r="E11" s="19"/>
      <c r="F11" s="19"/>
      <c r="G11" s="20"/>
    </row>
    <row r="12" spans="1:7" ht="15" thickBot="1" x14ac:dyDescent="0.4">
      <c r="A12" s="21"/>
      <c r="B12" s="22"/>
      <c r="C12" s="22"/>
      <c r="D12" s="22"/>
      <c r="E12" s="22"/>
      <c r="F12" s="22"/>
      <c r="G12" s="23"/>
    </row>
    <row r="13" spans="1:7" ht="15" thickBot="1" x14ac:dyDescent="0.4"/>
    <row r="14" spans="1:7" x14ac:dyDescent="0.35">
      <c r="A14" s="43" t="s">
        <v>43</v>
      </c>
      <c r="B14" s="44"/>
      <c r="C14" s="44"/>
      <c r="D14" s="44"/>
      <c r="E14" s="44"/>
      <c r="F14" s="44"/>
      <c r="G14" s="45"/>
    </row>
    <row r="15" spans="1:7" x14ac:dyDescent="0.35">
      <c r="A15" s="46"/>
      <c r="B15" s="47"/>
      <c r="C15" s="47"/>
      <c r="D15" s="47"/>
      <c r="E15" s="47"/>
      <c r="F15" s="47"/>
      <c r="G15" s="48"/>
    </row>
    <row r="16" spans="1:7" x14ac:dyDescent="0.35">
      <c r="A16" s="46"/>
      <c r="B16" s="47"/>
      <c r="C16" s="47"/>
      <c r="D16" s="47"/>
      <c r="E16" s="47"/>
      <c r="F16" s="47"/>
      <c r="G16" s="48"/>
    </row>
    <row r="17" spans="1:7" ht="15" thickBot="1" x14ac:dyDescent="0.4">
      <c r="A17" s="49"/>
      <c r="B17" s="50"/>
      <c r="C17" s="50"/>
      <c r="D17" s="50"/>
      <c r="E17" s="50"/>
      <c r="F17" s="50"/>
      <c r="G17" s="51"/>
    </row>
    <row r="20" spans="1:7" ht="15" thickBot="1" x14ac:dyDescent="0.4"/>
    <row r="21" spans="1:7" x14ac:dyDescent="0.35">
      <c r="A21" s="43" t="s">
        <v>44</v>
      </c>
      <c r="B21" s="44"/>
      <c r="C21" s="44"/>
      <c r="D21" s="44"/>
      <c r="E21" s="44"/>
      <c r="F21" s="44"/>
      <c r="G21" s="45"/>
    </row>
    <row r="22" spans="1:7" x14ac:dyDescent="0.35">
      <c r="A22" s="46"/>
      <c r="B22" s="47"/>
      <c r="C22" s="47"/>
      <c r="D22" s="47"/>
      <c r="E22" s="47"/>
      <c r="F22" s="47"/>
      <c r="G22" s="48"/>
    </row>
    <row r="23" spans="1:7" x14ac:dyDescent="0.35">
      <c r="A23" s="46"/>
      <c r="B23" s="47"/>
      <c r="C23" s="47"/>
      <c r="D23" s="47"/>
      <c r="E23" s="47"/>
      <c r="F23" s="47"/>
      <c r="G23" s="48"/>
    </row>
    <row r="24" spans="1:7" ht="15" thickBot="1" x14ac:dyDescent="0.4">
      <c r="A24" s="49"/>
      <c r="B24" s="50"/>
      <c r="C24" s="50"/>
      <c r="D24" s="50"/>
      <c r="E24" s="50"/>
      <c r="F24" s="50"/>
      <c r="G24" s="51"/>
    </row>
  </sheetData>
  <mergeCells count="3">
    <mergeCell ref="A2:G12"/>
    <mergeCell ref="A14:G17"/>
    <mergeCell ref="A21:G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7688E-20FD-4345-9EB7-556DD5A62C88}">
  <dimension ref="A1:K35"/>
  <sheetViews>
    <sheetView tabSelected="1" workbookViewId="0">
      <selection activeCell="G9" sqref="G9"/>
    </sheetView>
  </sheetViews>
  <sheetFormatPr defaultRowHeight="14.5" x14ac:dyDescent="0.35"/>
  <cols>
    <col min="1" max="1" width="12" style="1" customWidth="1"/>
    <col min="2" max="2" width="16.1796875" style="1" bestFit="1" customWidth="1"/>
    <col min="3" max="3" width="10.54296875" style="1" customWidth="1"/>
    <col min="4" max="4" width="11.1796875" style="1" customWidth="1"/>
    <col min="5" max="5" width="10" style="1" customWidth="1"/>
    <col min="6" max="6" width="11.36328125" style="1" customWidth="1"/>
    <col min="7" max="7" width="18.26953125" style="1" customWidth="1"/>
    <col min="8" max="8" width="19.08984375" style="1" customWidth="1"/>
    <col min="9" max="9" width="14.54296875" style="1" customWidth="1"/>
    <col min="10" max="10" width="13.36328125" style="1" customWidth="1"/>
    <col min="11" max="11" width="15" style="1" customWidth="1"/>
    <col min="12" max="16384" width="8.7265625" style="1"/>
  </cols>
  <sheetData>
    <row r="1" spans="1:11" ht="15" thickBot="1" x14ac:dyDescent="0.4">
      <c r="G1" s="12" t="s">
        <v>5</v>
      </c>
      <c r="H1" s="13"/>
      <c r="I1" s="12" t="s">
        <v>6</v>
      </c>
      <c r="J1" s="14"/>
      <c r="K1" s="13"/>
    </row>
    <row r="2" spans="1:11" ht="39.5" thickBot="1" x14ac:dyDescent="0.4">
      <c r="A2" s="30" t="s">
        <v>11</v>
      </c>
      <c r="B2" s="31" t="s">
        <v>0</v>
      </c>
      <c r="C2" s="31" t="s">
        <v>1</v>
      </c>
      <c r="D2" s="31" t="s">
        <v>2</v>
      </c>
      <c r="E2" s="31" t="s">
        <v>3</v>
      </c>
      <c r="F2" s="32" t="s">
        <v>4</v>
      </c>
      <c r="G2" s="25" t="s">
        <v>10</v>
      </c>
      <c r="H2" s="24" t="s">
        <v>9</v>
      </c>
      <c r="I2" s="25" t="s">
        <v>7</v>
      </c>
      <c r="J2" s="26" t="s">
        <v>8</v>
      </c>
      <c r="K2" s="24" t="s">
        <v>9</v>
      </c>
    </row>
    <row r="3" spans="1:11" x14ac:dyDescent="0.35">
      <c r="A3" s="5" t="s">
        <v>19</v>
      </c>
      <c r="B3" s="2">
        <v>1000000</v>
      </c>
      <c r="C3" s="3">
        <v>0.05</v>
      </c>
      <c r="D3" s="3">
        <v>0.25</v>
      </c>
      <c r="E3" s="3">
        <v>0.4</v>
      </c>
      <c r="F3" s="3">
        <v>0.4</v>
      </c>
      <c r="G3" s="6"/>
      <c r="H3" s="8"/>
      <c r="I3" s="7"/>
      <c r="J3" s="7"/>
      <c r="K3" s="8"/>
    </row>
    <row r="4" spans="1:11" x14ac:dyDescent="0.35">
      <c r="A4" s="5" t="s">
        <v>20</v>
      </c>
      <c r="B4" s="2">
        <v>5000000</v>
      </c>
      <c r="C4" s="4">
        <v>0.05</v>
      </c>
      <c r="D4" s="4">
        <v>0.25</v>
      </c>
      <c r="E4" s="4">
        <v>0.4</v>
      </c>
      <c r="F4" s="4">
        <v>0.4</v>
      </c>
      <c r="G4" s="6"/>
      <c r="H4" s="8"/>
      <c r="I4" s="7"/>
      <c r="J4" s="7"/>
      <c r="K4" s="8"/>
    </row>
    <row r="5" spans="1:11" x14ac:dyDescent="0.35">
      <c r="A5" s="5" t="s">
        <v>21</v>
      </c>
      <c r="B5" s="2">
        <v>6000000</v>
      </c>
      <c r="C5" s="4">
        <v>0.25</v>
      </c>
      <c r="D5" s="4">
        <v>0.25</v>
      </c>
      <c r="E5" s="4">
        <v>0.1</v>
      </c>
      <c r="F5" s="4">
        <v>0.4</v>
      </c>
      <c r="G5" s="6"/>
      <c r="H5" s="8"/>
      <c r="I5" s="7"/>
      <c r="J5" s="7"/>
      <c r="K5" s="8"/>
    </row>
    <row r="6" spans="1:11" x14ac:dyDescent="0.35">
      <c r="A6" s="5" t="s">
        <v>22</v>
      </c>
      <c r="B6" s="2">
        <v>4000000</v>
      </c>
      <c r="C6" s="4">
        <v>0.05</v>
      </c>
      <c r="D6" s="4">
        <v>0.25</v>
      </c>
      <c r="E6" s="4">
        <v>0.1</v>
      </c>
      <c r="F6" s="4">
        <v>0.4</v>
      </c>
      <c r="G6" s="6"/>
      <c r="H6" s="8"/>
      <c r="I6" s="7"/>
      <c r="J6" s="7"/>
      <c r="K6" s="8"/>
    </row>
    <row r="7" spans="1:11" x14ac:dyDescent="0.35">
      <c r="A7" s="5" t="s">
        <v>23</v>
      </c>
      <c r="B7" s="2">
        <v>3000000</v>
      </c>
      <c r="C7" s="4">
        <v>0</v>
      </c>
      <c r="D7" s="4">
        <v>0.25</v>
      </c>
      <c r="E7" s="4">
        <v>0</v>
      </c>
      <c r="F7" s="4">
        <v>0.4</v>
      </c>
      <c r="G7" s="6"/>
      <c r="H7" s="8"/>
      <c r="I7" s="7"/>
      <c r="J7" s="7"/>
      <c r="K7" s="8"/>
    </row>
    <row r="8" spans="1:11" x14ac:dyDescent="0.35">
      <c r="A8" s="5" t="s">
        <v>24</v>
      </c>
      <c r="B8" s="2">
        <v>2300000</v>
      </c>
      <c r="C8" s="3">
        <v>0.2</v>
      </c>
      <c r="D8" s="3">
        <v>0.2</v>
      </c>
      <c r="E8" s="3">
        <v>0.1</v>
      </c>
      <c r="F8" s="3">
        <v>0.1</v>
      </c>
      <c r="G8" s="6"/>
      <c r="H8" s="8"/>
      <c r="I8" s="7"/>
      <c r="J8" s="7"/>
      <c r="K8" s="8"/>
    </row>
    <row r="9" spans="1:11" x14ac:dyDescent="0.35">
      <c r="A9" s="5" t="s">
        <v>12</v>
      </c>
      <c r="B9" s="2">
        <v>7000000</v>
      </c>
      <c r="C9" s="3">
        <v>0</v>
      </c>
      <c r="D9" s="3">
        <v>0.15</v>
      </c>
      <c r="E9" s="3">
        <v>0.1</v>
      </c>
      <c r="F9" s="3">
        <v>0.1</v>
      </c>
      <c r="G9" s="6"/>
      <c r="H9" s="8"/>
      <c r="I9" s="7"/>
      <c r="J9" s="7"/>
      <c r="K9" s="8"/>
    </row>
    <row r="10" spans="1:11" x14ac:dyDescent="0.35">
      <c r="A10" s="5" t="s">
        <v>13</v>
      </c>
      <c r="B10" s="2">
        <v>1500000</v>
      </c>
      <c r="C10" s="3">
        <v>0.15</v>
      </c>
      <c r="D10" s="3">
        <v>0.15</v>
      </c>
      <c r="E10" s="3">
        <v>0.2</v>
      </c>
      <c r="F10" s="3">
        <v>0.2</v>
      </c>
      <c r="G10" s="6"/>
      <c r="H10" s="8"/>
      <c r="I10" s="7"/>
      <c r="J10" s="7"/>
      <c r="K10" s="8"/>
    </row>
    <row r="11" spans="1:11" x14ac:dyDescent="0.35">
      <c r="A11" s="5" t="s">
        <v>14</v>
      </c>
      <c r="B11" s="2">
        <v>2100000</v>
      </c>
      <c r="C11" s="3">
        <v>0</v>
      </c>
      <c r="D11" s="3">
        <v>0.15</v>
      </c>
      <c r="E11" s="3">
        <v>0</v>
      </c>
      <c r="F11" s="3">
        <v>0.25</v>
      </c>
      <c r="G11" s="6"/>
      <c r="H11" s="8"/>
      <c r="I11" s="7"/>
      <c r="J11" s="7"/>
      <c r="K11" s="8"/>
    </row>
    <row r="12" spans="1:11" x14ac:dyDescent="0.35">
      <c r="A12" s="5" t="s">
        <v>15</v>
      </c>
      <c r="B12" s="2">
        <v>3500000</v>
      </c>
      <c r="C12" s="3">
        <v>0.1</v>
      </c>
      <c r="D12" s="3">
        <v>0.1</v>
      </c>
      <c r="E12" s="3">
        <v>0.35</v>
      </c>
      <c r="F12" s="3">
        <v>0.35</v>
      </c>
      <c r="G12" s="6"/>
      <c r="H12" s="8"/>
      <c r="I12" s="7"/>
      <c r="J12" s="7"/>
      <c r="K12" s="8"/>
    </row>
    <row r="13" spans="1:11" x14ac:dyDescent="0.35">
      <c r="A13" s="5" t="s">
        <v>16</v>
      </c>
      <c r="B13" s="2">
        <v>500000</v>
      </c>
      <c r="C13" s="3">
        <v>0.05</v>
      </c>
      <c r="D13" s="3">
        <v>0.15</v>
      </c>
      <c r="E13" s="3">
        <v>0.5</v>
      </c>
      <c r="F13" s="3">
        <v>0.5</v>
      </c>
      <c r="G13" s="6"/>
      <c r="H13" s="8"/>
      <c r="I13" s="7"/>
      <c r="J13" s="7"/>
      <c r="K13" s="8"/>
    </row>
    <row r="14" spans="1:11" x14ac:dyDescent="0.35">
      <c r="A14" s="5" t="s">
        <v>17</v>
      </c>
      <c r="B14" s="2">
        <v>5500000</v>
      </c>
      <c r="C14" s="3">
        <v>0.1</v>
      </c>
      <c r="D14" s="3">
        <v>0.3</v>
      </c>
      <c r="E14" s="3">
        <v>0.4</v>
      </c>
      <c r="F14" s="3">
        <v>0.4</v>
      </c>
      <c r="G14" s="6"/>
      <c r="H14" s="8"/>
      <c r="I14" s="7"/>
      <c r="J14" s="7"/>
      <c r="K14" s="8"/>
    </row>
    <row r="15" spans="1:11" x14ac:dyDescent="0.35">
      <c r="A15" s="5" t="s">
        <v>18</v>
      </c>
      <c r="B15" s="2">
        <v>900000</v>
      </c>
      <c r="C15" s="3">
        <v>0.05</v>
      </c>
      <c r="D15" s="3">
        <v>0.05</v>
      </c>
      <c r="E15" s="3">
        <v>0.2</v>
      </c>
      <c r="F15" s="3">
        <v>0.5</v>
      </c>
      <c r="G15" s="6"/>
      <c r="H15" s="8"/>
      <c r="I15" s="7"/>
      <c r="J15" s="7"/>
      <c r="K15" s="8"/>
    </row>
    <row r="16" spans="1:11" x14ac:dyDescent="0.35">
      <c r="A16" s="5" t="s">
        <v>25</v>
      </c>
      <c r="B16" s="2">
        <v>6500000</v>
      </c>
      <c r="C16" s="3">
        <v>0.2</v>
      </c>
      <c r="D16" s="3">
        <v>0.3</v>
      </c>
      <c r="E16" s="3">
        <v>0.2</v>
      </c>
      <c r="F16" s="3">
        <v>0.4</v>
      </c>
      <c r="G16" s="6"/>
      <c r="H16" s="8"/>
      <c r="I16" s="7"/>
      <c r="J16" s="7"/>
      <c r="K16" s="8"/>
    </row>
    <row r="17" spans="1:11" x14ac:dyDescent="0.35">
      <c r="A17" s="5" t="s">
        <v>26</v>
      </c>
      <c r="B17" s="2">
        <v>6000000</v>
      </c>
      <c r="C17" s="3">
        <v>0.1</v>
      </c>
      <c r="D17" s="3">
        <v>0.1</v>
      </c>
      <c r="E17" s="3">
        <v>0.2</v>
      </c>
      <c r="F17" s="3">
        <v>0.2</v>
      </c>
      <c r="G17" s="6"/>
      <c r="H17" s="8"/>
      <c r="I17" s="7"/>
      <c r="J17" s="7"/>
      <c r="K17" s="8"/>
    </row>
    <row r="18" spans="1:11" x14ac:dyDescent="0.35">
      <c r="A18" s="5" t="s">
        <v>27</v>
      </c>
      <c r="B18" s="2">
        <v>400000</v>
      </c>
      <c r="C18" s="3">
        <v>0.15</v>
      </c>
      <c r="D18" s="3">
        <v>0.15</v>
      </c>
      <c r="E18" s="3">
        <v>0.2</v>
      </c>
      <c r="F18" s="3">
        <v>0.2</v>
      </c>
      <c r="G18" s="6"/>
      <c r="H18" s="8"/>
      <c r="I18" s="7"/>
      <c r="J18" s="7"/>
      <c r="K18" s="8"/>
    </row>
    <row r="19" spans="1:11" x14ac:dyDescent="0.35">
      <c r="A19" s="5" t="s">
        <v>28</v>
      </c>
      <c r="B19" s="2">
        <v>4000000</v>
      </c>
      <c r="C19" s="3">
        <v>0.15</v>
      </c>
      <c r="D19" s="3">
        <v>0.15</v>
      </c>
      <c r="E19" s="3">
        <v>0</v>
      </c>
      <c r="F19" s="3">
        <v>0.2</v>
      </c>
      <c r="G19" s="6"/>
      <c r="H19" s="8"/>
      <c r="I19" s="7"/>
      <c r="J19" s="7"/>
      <c r="K19" s="8"/>
    </row>
    <row r="20" spans="1:11" x14ac:dyDescent="0.35">
      <c r="A20" s="5" t="s">
        <v>29</v>
      </c>
      <c r="B20" s="2">
        <v>5500000</v>
      </c>
      <c r="C20" s="3">
        <v>0</v>
      </c>
      <c r="D20" s="3">
        <v>0.25</v>
      </c>
      <c r="E20" s="3">
        <v>0.3</v>
      </c>
      <c r="F20" s="3">
        <v>0.3</v>
      </c>
      <c r="G20" s="6"/>
      <c r="H20" s="8"/>
      <c r="I20" s="7"/>
      <c r="J20" s="7"/>
      <c r="K20" s="8"/>
    </row>
    <row r="21" spans="1:11" x14ac:dyDescent="0.35">
      <c r="A21" s="5" t="s">
        <v>30</v>
      </c>
      <c r="B21" s="2">
        <v>3500000</v>
      </c>
      <c r="C21" s="3">
        <v>0.1</v>
      </c>
      <c r="D21" s="3">
        <v>0.15</v>
      </c>
      <c r="E21" s="3">
        <v>0.2</v>
      </c>
      <c r="F21" s="3">
        <v>0.5</v>
      </c>
      <c r="G21" s="6"/>
      <c r="H21" s="8"/>
      <c r="I21" s="7"/>
      <c r="J21" s="7"/>
      <c r="K21" s="8"/>
    </row>
    <row r="22" spans="1:11" x14ac:dyDescent="0.35">
      <c r="A22" s="5" t="s">
        <v>31</v>
      </c>
      <c r="B22" s="2">
        <v>4700000</v>
      </c>
      <c r="C22" s="3">
        <v>0.1</v>
      </c>
      <c r="D22" s="3">
        <v>0.1</v>
      </c>
      <c r="E22" s="3">
        <v>0.35</v>
      </c>
      <c r="F22" s="3">
        <v>0.35</v>
      </c>
      <c r="G22" s="6"/>
      <c r="H22" s="8"/>
      <c r="I22" s="7"/>
      <c r="J22" s="7"/>
      <c r="K22" s="8"/>
    </row>
    <row r="23" spans="1:11" x14ac:dyDescent="0.35">
      <c r="A23" s="5" t="s">
        <v>32</v>
      </c>
      <c r="B23" s="2">
        <v>2400000</v>
      </c>
      <c r="C23" s="3">
        <v>0.05</v>
      </c>
      <c r="D23" s="3">
        <v>0.15</v>
      </c>
      <c r="E23" s="3">
        <v>0.5</v>
      </c>
      <c r="F23" s="3">
        <v>0.5</v>
      </c>
      <c r="G23" s="6"/>
      <c r="H23" s="8"/>
      <c r="I23" s="7"/>
      <c r="J23" s="7"/>
      <c r="K23" s="8"/>
    </row>
    <row r="24" spans="1:11" x14ac:dyDescent="0.35">
      <c r="A24" s="5" t="s">
        <v>33</v>
      </c>
      <c r="B24" s="2">
        <v>3800000</v>
      </c>
      <c r="C24" s="3">
        <v>0.1</v>
      </c>
      <c r="D24" s="3">
        <v>0.3</v>
      </c>
      <c r="E24" s="3">
        <v>0.4</v>
      </c>
      <c r="F24" s="3">
        <v>0.4</v>
      </c>
      <c r="G24" s="6"/>
      <c r="H24" s="8"/>
      <c r="I24" s="7"/>
      <c r="J24" s="7"/>
      <c r="K24" s="8"/>
    </row>
    <row r="25" spans="1:11" x14ac:dyDescent="0.35">
      <c r="A25" s="5" t="s">
        <v>34</v>
      </c>
      <c r="B25" s="2">
        <v>5500000</v>
      </c>
      <c r="C25" s="3">
        <v>0.05</v>
      </c>
      <c r="D25" s="3">
        <v>0.05</v>
      </c>
      <c r="E25" s="3">
        <v>0.2</v>
      </c>
      <c r="F25" s="3">
        <v>0.5</v>
      </c>
      <c r="G25" s="6"/>
      <c r="H25" s="8"/>
      <c r="I25" s="7"/>
      <c r="J25" s="7"/>
      <c r="K25" s="8"/>
    </row>
    <row r="26" spans="1:11" x14ac:dyDescent="0.35">
      <c r="A26" s="5" t="s">
        <v>35</v>
      </c>
      <c r="B26" s="2">
        <v>450000</v>
      </c>
      <c r="C26" s="3">
        <v>0.15</v>
      </c>
      <c r="D26" s="3">
        <v>0.15</v>
      </c>
      <c r="E26" s="3">
        <v>0.2</v>
      </c>
      <c r="F26" s="3">
        <v>0.2</v>
      </c>
      <c r="G26" s="6"/>
      <c r="H26" s="8"/>
      <c r="I26" s="7"/>
      <c r="J26" s="7"/>
      <c r="K26" s="8"/>
    </row>
    <row r="27" spans="1:11" x14ac:dyDescent="0.35">
      <c r="A27" s="5" t="s">
        <v>36</v>
      </c>
      <c r="B27" s="2">
        <v>300000</v>
      </c>
      <c r="C27" s="3">
        <v>0</v>
      </c>
      <c r="D27" s="3">
        <v>0.15</v>
      </c>
      <c r="E27" s="3">
        <v>0</v>
      </c>
      <c r="F27" s="3">
        <v>0.25</v>
      </c>
      <c r="G27" s="6"/>
      <c r="H27" s="8"/>
      <c r="I27" s="7"/>
      <c r="J27" s="7"/>
      <c r="K27" s="8"/>
    </row>
    <row r="28" spans="1:11" x14ac:dyDescent="0.35">
      <c r="A28" s="5" t="s">
        <v>37</v>
      </c>
      <c r="B28" s="2">
        <v>1500000</v>
      </c>
      <c r="C28" s="3">
        <v>0.1</v>
      </c>
      <c r="D28" s="3">
        <v>0.1</v>
      </c>
      <c r="E28" s="3">
        <v>0.2</v>
      </c>
      <c r="F28" s="3">
        <v>0.2</v>
      </c>
      <c r="G28" s="6"/>
      <c r="H28" s="8"/>
      <c r="I28" s="7"/>
      <c r="J28" s="7"/>
      <c r="K28" s="8"/>
    </row>
    <row r="29" spans="1:11" x14ac:dyDescent="0.35">
      <c r="A29" s="5" t="s">
        <v>38</v>
      </c>
      <c r="B29" s="2">
        <v>2000000</v>
      </c>
      <c r="C29" s="3">
        <v>0.15</v>
      </c>
      <c r="D29" s="3">
        <v>0.15</v>
      </c>
      <c r="E29" s="3">
        <v>0.2</v>
      </c>
      <c r="F29" s="3">
        <v>0.2</v>
      </c>
      <c r="G29" s="6"/>
      <c r="H29" s="8"/>
      <c r="I29" s="7"/>
      <c r="J29" s="7"/>
      <c r="K29" s="8"/>
    </row>
    <row r="30" spans="1:11" x14ac:dyDescent="0.35">
      <c r="A30" s="5" t="s">
        <v>39</v>
      </c>
      <c r="B30" s="2">
        <v>700000</v>
      </c>
      <c r="C30" s="3">
        <v>0.15</v>
      </c>
      <c r="D30" s="3">
        <v>0.15</v>
      </c>
      <c r="E30" s="3">
        <v>0</v>
      </c>
      <c r="F30" s="3">
        <v>0.2</v>
      </c>
      <c r="G30" s="6"/>
      <c r="H30" s="8"/>
      <c r="I30" s="7"/>
      <c r="J30" s="7"/>
      <c r="K30" s="8"/>
    </row>
    <row r="31" spans="1:11" x14ac:dyDescent="0.35">
      <c r="A31" s="5" t="s">
        <v>40</v>
      </c>
      <c r="B31" s="2">
        <v>4500000</v>
      </c>
      <c r="C31" s="3">
        <v>0</v>
      </c>
      <c r="D31" s="3">
        <v>0.25</v>
      </c>
      <c r="E31" s="3">
        <v>0.3</v>
      </c>
      <c r="F31" s="3">
        <v>0.3</v>
      </c>
      <c r="G31" s="6"/>
      <c r="H31" s="8"/>
      <c r="I31" s="7"/>
      <c r="J31" s="7"/>
      <c r="K31" s="8"/>
    </row>
    <row r="32" spans="1:11" ht="15" thickBot="1" x14ac:dyDescent="0.4">
      <c r="A32" s="5" t="s">
        <v>41</v>
      </c>
      <c r="B32" s="2">
        <v>750000</v>
      </c>
      <c r="C32" s="3">
        <v>0.1</v>
      </c>
      <c r="D32" s="3">
        <v>0.15</v>
      </c>
      <c r="E32" s="3">
        <v>0.2</v>
      </c>
      <c r="F32" s="3">
        <v>0.5</v>
      </c>
      <c r="G32" s="9"/>
      <c r="H32" s="11"/>
      <c r="I32" s="10"/>
      <c r="J32" s="10"/>
      <c r="K32" s="11"/>
    </row>
    <row r="33" spans="1:1" x14ac:dyDescent="0.35">
      <c r="A33" s="5"/>
    </row>
    <row r="34" spans="1:1" x14ac:dyDescent="0.35">
      <c r="A34" s="5"/>
    </row>
    <row r="35" spans="1:1" x14ac:dyDescent="0.35">
      <c r="A35" s="5"/>
    </row>
  </sheetData>
  <mergeCells count="2">
    <mergeCell ref="G1:H1"/>
    <mergeCell ref="I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10073-2A39-4D33-BCFA-54697C553ABB}">
  <dimension ref="A1:K32"/>
  <sheetViews>
    <sheetView workbookViewId="0">
      <selection activeCell="M4" sqref="M4"/>
    </sheetView>
  </sheetViews>
  <sheetFormatPr defaultRowHeight="14.5" x14ac:dyDescent="0.35"/>
  <cols>
    <col min="1" max="1" width="13.81640625" customWidth="1"/>
    <col min="2" max="2" width="12.453125" customWidth="1"/>
    <col min="7" max="7" width="13.6328125" customWidth="1"/>
    <col min="8" max="8" width="16.90625" customWidth="1"/>
    <col min="9" max="9" width="13.36328125" customWidth="1"/>
    <col min="10" max="10" width="11.90625" customWidth="1"/>
    <col min="11" max="11" width="13.7265625" customWidth="1"/>
  </cols>
  <sheetData>
    <row r="1" spans="1:11" ht="15" thickBot="1" x14ac:dyDescent="0.4">
      <c r="A1" s="1"/>
      <c r="B1" s="1"/>
      <c r="C1" s="1"/>
      <c r="D1" s="1"/>
      <c r="E1" s="1"/>
      <c r="F1" s="1"/>
      <c r="G1" s="12" t="s">
        <v>5</v>
      </c>
      <c r="H1" s="13"/>
      <c r="I1" s="12" t="s">
        <v>6</v>
      </c>
      <c r="J1" s="14"/>
      <c r="K1" s="13"/>
    </row>
    <row r="2" spans="1:11" ht="65.5" thickBot="1" x14ac:dyDescent="0.4">
      <c r="A2" s="30" t="s">
        <v>11</v>
      </c>
      <c r="B2" s="31" t="s">
        <v>0</v>
      </c>
      <c r="C2" s="31" t="s">
        <v>1</v>
      </c>
      <c r="D2" s="31" t="s">
        <v>2</v>
      </c>
      <c r="E2" s="31" t="s">
        <v>3</v>
      </c>
      <c r="F2" s="32" t="s">
        <v>4</v>
      </c>
      <c r="G2" s="25" t="s">
        <v>10</v>
      </c>
      <c r="H2" s="24" t="s">
        <v>9</v>
      </c>
      <c r="I2" s="25" t="s">
        <v>7</v>
      </c>
      <c r="J2" s="26" t="s">
        <v>8</v>
      </c>
      <c r="K2" s="24" t="s">
        <v>9</v>
      </c>
    </row>
    <row r="3" spans="1:11" x14ac:dyDescent="0.35">
      <c r="A3" s="33" t="s">
        <v>19</v>
      </c>
      <c r="B3" s="34">
        <v>1000000</v>
      </c>
      <c r="C3" s="35">
        <v>0.05</v>
      </c>
      <c r="D3" s="35">
        <v>0.25</v>
      </c>
      <c r="E3" s="35">
        <v>0.4</v>
      </c>
      <c r="F3" s="36">
        <v>0.4</v>
      </c>
      <c r="G3" s="27">
        <f t="shared" ref="G3" si="0">(D3-C3)*B3</f>
        <v>200000</v>
      </c>
      <c r="H3" s="28">
        <f t="shared" ref="H3" si="1">F3*(B3+B3*D3)-E3*(B3+C3*B3)</f>
        <v>80000</v>
      </c>
      <c r="I3" s="29">
        <f t="shared" ref="I3" si="2">G3</f>
        <v>200000</v>
      </c>
      <c r="J3" s="29">
        <f t="shared" ref="J3" si="3">F3*I3</f>
        <v>80000</v>
      </c>
      <c r="K3" s="28">
        <f t="shared" ref="K3" si="4">(F3-E3)*(1+C3)*(B3)</f>
        <v>0</v>
      </c>
    </row>
    <row r="4" spans="1:11" x14ac:dyDescent="0.35">
      <c r="A4" s="33" t="s">
        <v>20</v>
      </c>
      <c r="B4" s="34">
        <v>5000000</v>
      </c>
      <c r="C4" s="37">
        <v>0.05</v>
      </c>
      <c r="D4" s="37">
        <v>0.25</v>
      </c>
      <c r="E4" s="37">
        <v>0.4</v>
      </c>
      <c r="F4" s="38">
        <v>0.4</v>
      </c>
      <c r="G4" s="27">
        <f t="shared" ref="G4:G32" si="5">(D4-C4)*B4</f>
        <v>1000000</v>
      </c>
      <c r="H4" s="28">
        <f t="shared" ref="H4:H32" si="6">F4*(B4+B4*D4)-E4*(B4+C4*B4)</f>
        <v>400000</v>
      </c>
      <c r="I4" s="29">
        <f t="shared" ref="I4:I32" si="7">G4</f>
        <v>1000000</v>
      </c>
      <c r="J4" s="29">
        <f t="shared" ref="J4:J32" si="8">F4*I4</f>
        <v>400000</v>
      </c>
      <c r="K4" s="28">
        <f t="shared" ref="K4:K32" si="9">(F4-E4)*(1+C4)*(B4)</f>
        <v>0</v>
      </c>
    </row>
    <row r="5" spans="1:11" x14ac:dyDescent="0.35">
      <c r="A5" s="33" t="s">
        <v>21</v>
      </c>
      <c r="B5" s="34">
        <v>6000000</v>
      </c>
      <c r="C5" s="37">
        <v>0.25</v>
      </c>
      <c r="D5" s="37">
        <v>0.25</v>
      </c>
      <c r="E5" s="37">
        <v>0.1</v>
      </c>
      <c r="F5" s="38">
        <v>0.4</v>
      </c>
      <c r="G5" s="27">
        <f t="shared" si="5"/>
        <v>0</v>
      </c>
      <c r="H5" s="28">
        <f t="shared" si="6"/>
        <v>2250000</v>
      </c>
      <c r="I5" s="29">
        <f t="shared" si="7"/>
        <v>0</v>
      </c>
      <c r="J5" s="29">
        <f t="shared" si="8"/>
        <v>0</v>
      </c>
      <c r="K5" s="28">
        <f t="shared" si="9"/>
        <v>2250000.0000000005</v>
      </c>
    </row>
    <row r="6" spans="1:11" x14ac:dyDescent="0.35">
      <c r="A6" s="33" t="s">
        <v>22</v>
      </c>
      <c r="B6" s="34">
        <v>4000000</v>
      </c>
      <c r="C6" s="37">
        <v>0.05</v>
      </c>
      <c r="D6" s="37">
        <v>0.25</v>
      </c>
      <c r="E6" s="37">
        <v>0.1</v>
      </c>
      <c r="F6" s="38">
        <v>0.4</v>
      </c>
      <c r="G6" s="27">
        <f t="shared" si="5"/>
        <v>800000</v>
      </c>
      <c r="H6" s="28">
        <f t="shared" si="6"/>
        <v>1580000</v>
      </c>
      <c r="I6" s="29">
        <f t="shared" si="7"/>
        <v>800000</v>
      </c>
      <c r="J6" s="29">
        <f t="shared" si="8"/>
        <v>320000</v>
      </c>
      <c r="K6" s="28">
        <f t="shared" si="9"/>
        <v>1260000.0000000002</v>
      </c>
    </row>
    <row r="7" spans="1:11" x14ac:dyDescent="0.35">
      <c r="A7" s="33" t="s">
        <v>23</v>
      </c>
      <c r="B7" s="34">
        <v>3000000</v>
      </c>
      <c r="C7" s="37">
        <v>0</v>
      </c>
      <c r="D7" s="37">
        <v>0.25</v>
      </c>
      <c r="E7" s="37">
        <v>0</v>
      </c>
      <c r="F7" s="38">
        <v>0.4</v>
      </c>
      <c r="G7" s="27">
        <f t="shared" si="5"/>
        <v>750000</v>
      </c>
      <c r="H7" s="28">
        <f t="shared" si="6"/>
        <v>1500000</v>
      </c>
      <c r="I7" s="29">
        <f t="shared" si="7"/>
        <v>750000</v>
      </c>
      <c r="J7" s="29">
        <f t="shared" si="8"/>
        <v>300000</v>
      </c>
      <c r="K7" s="28">
        <f t="shared" si="9"/>
        <v>1200000</v>
      </c>
    </row>
    <row r="8" spans="1:11" x14ac:dyDescent="0.35">
      <c r="A8" s="33" t="s">
        <v>24</v>
      </c>
      <c r="B8" s="34">
        <v>2300000</v>
      </c>
      <c r="C8" s="35">
        <v>0.2</v>
      </c>
      <c r="D8" s="35">
        <v>0.2</v>
      </c>
      <c r="E8" s="35">
        <v>0.1</v>
      </c>
      <c r="F8" s="36">
        <v>0.1</v>
      </c>
      <c r="G8" s="27">
        <f t="shared" si="5"/>
        <v>0</v>
      </c>
      <c r="H8" s="28">
        <f t="shared" si="6"/>
        <v>0</v>
      </c>
      <c r="I8" s="29">
        <f t="shared" si="7"/>
        <v>0</v>
      </c>
      <c r="J8" s="29">
        <f t="shared" si="8"/>
        <v>0</v>
      </c>
      <c r="K8" s="28">
        <f t="shared" si="9"/>
        <v>0</v>
      </c>
    </row>
    <row r="9" spans="1:11" x14ac:dyDescent="0.35">
      <c r="A9" s="33" t="s">
        <v>12</v>
      </c>
      <c r="B9" s="34">
        <v>7000000</v>
      </c>
      <c r="C9" s="35">
        <v>0</v>
      </c>
      <c r="D9" s="35">
        <v>0.15</v>
      </c>
      <c r="E9" s="35">
        <v>0.1</v>
      </c>
      <c r="F9" s="36">
        <v>0.1</v>
      </c>
      <c r="G9" s="27">
        <f t="shared" si="5"/>
        <v>1050000</v>
      </c>
      <c r="H9" s="28">
        <f t="shared" si="6"/>
        <v>105000</v>
      </c>
      <c r="I9" s="29">
        <f t="shared" si="7"/>
        <v>1050000</v>
      </c>
      <c r="J9" s="29">
        <f t="shared" si="8"/>
        <v>105000</v>
      </c>
      <c r="K9" s="28">
        <f t="shared" si="9"/>
        <v>0</v>
      </c>
    </row>
    <row r="10" spans="1:11" x14ac:dyDescent="0.35">
      <c r="A10" s="33" t="s">
        <v>13</v>
      </c>
      <c r="B10" s="34">
        <v>1500000</v>
      </c>
      <c r="C10" s="35">
        <v>0.15</v>
      </c>
      <c r="D10" s="35">
        <v>0.15</v>
      </c>
      <c r="E10" s="35">
        <v>0.2</v>
      </c>
      <c r="F10" s="36">
        <v>0.2</v>
      </c>
      <c r="G10" s="27">
        <f t="shared" si="5"/>
        <v>0</v>
      </c>
      <c r="H10" s="28">
        <f t="shared" si="6"/>
        <v>0</v>
      </c>
      <c r="I10" s="29">
        <f t="shared" si="7"/>
        <v>0</v>
      </c>
      <c r="J10" s="29">
        <f t="shared" si="8"/>
        <v>0</v>
      </c>
      <c r="K10" s="28">
        <f t="shared" si="9"/>
        <v>0</v>
      </c>
    </row>
    <row r="11" spans="1:11" x14ac:dyDescent="0.35">
      <c r="A11" s="33" t="s">
        <v>14</v>
      </c>
      <c r="B11" s="34">
        <v>2100000</v>
      </c>
      <c r="C11" s="35">
        <v>0</v>
      </c>
      <c r="D11" s="35">
        <v>0.15</v>
      </c>
      <c r="E11" s="35">
        <v>0</v>
      </c>
      <c r="F11" s="36">
        <v>0.25</v>
      </c>
      <c r="G11" s="27">
        <f t="shared" si="5"/>
        <v>315000</v>
      </c>
      <c r="H11" s="28">
        <f t="shared" si="6"/>
        <v>603750</v>
      </c>
      <c r="I11" s="29">
        <f t="shared" si="7"/>
        <v>315000</v>
      </c>
      <c r="J11" s="29">
        <f t="shared" si="8"/>
        <v>78750</v>
      </c>
      <c r="K11" s="28">
        <f t="shared" si="9"/>
        <v>525000</v>
      </c>
    </row>
    <row r="12" spans="1:11" x14ac:dyDescent="0.35">
      <c r="A12" s="33" t="s">
        <v>15</v>
      </c>
      <c r="B12" s="34">
        <v>3500000</v>
      </c>
      <c r="C12" s="35">
        <v>0.1</v>
      </c>
      <c r="D12" s="35">
        <v>0.1</v>
      </c>
      <c r="E12" s="35">
        <v>0.35</v>
      </c>
      <c r="F12" s="36">
        <v>0.35</v>
      </c>
      <c r="G12" s="27">
        <f t="shared" si="5"/>
        <v>0</v>
      </c>
      <c r="H12" s="28">
        <f t="shared" si="6"/>
        <v>0</v>
      </c>
      <c r="I12" s="29">
        <f t="shared" si="7"/>
        <v>0</v>
      </c>
      <c r="J12" s="29">
        <f t="shared" si="8"/>
        <v>0</v>
      </c>
      <c r="K12" s="28">
        <f t="shared" si="9"/>
        <v>0</v>
      </c>
    </row>
    <row r="13" spans="1:11" x14ac:dyDescent="0.35">
      <c r="A13" s="33" t="s">
        <v>16</v>
      </c>
      <c r="B13" s="34">
        <v>500000</v>
      </c>
      <c r="C13" s="35">
        <v>0.05</v>
      </c>
      <c r="D13" s="35">
        <v>0.15</v>
      </c>
      <c r="E13" s="35">
        <v>0.5</v>
      </c>
      <c r="F13" s="36">
        <v>0.5</v>
      </c>
      <c r="G13" s="27">
        <f t="shared" si="5"/>
        <v>49999.999999999993</v>
      </c>
      <c r="H13" s="28">
        <f t="shared" si="6"/>
        <v>25000</v>
      </c>
      <c r="I13" s="29">
        <f t="shared" si="7"/>
        <v>49999.999999999993</v>
      </c>
      <c r="J13" s="29">
        <f t="shared" si="8"/>
        <v>24999.999999999996</v>
      </c>
      <c r="K13" s="28">
        <f t="shared" si="9"/>
        <v>0</v>
      </c>
    </row>
    <row r="14" spans="1:11" x14ac:dyDescent="0.35">
      <c r="A14" s="33" t="s">
        <v>17</v>
      </c>
      <c r="B14" s="34">
        <v>5500000</v>
      </c>
      <c r="C14" s="35">
        <v>0.1</v>
      </c>
      <c r="D14" s="35">
        <v>0.3</v>
      </c>
      <c r="E14" s="35">
        <v>0.4</v>
      </c>
      <c r="F14" s="36">
        <v>0.4</v>
      </c>
      <c r="G14" s="27">
        <f t="shared" si="5"/>
        <v>1100000</v>
      </c>
      <c r="H14" s="28">
        <f t="shared" si="6"/>
        <v>440000</v>
      </c>
      <c r="I14" s="29">
        <f t="shared" si="7"/>
        <v>1100000</v>
      </c>
      <c r="J14" s="29">
        <f t="shared" si="8"/>
        <v>440000</v>
      </c>
      <c r="K14" s="28">
        <f t="shared" si="9"/>
        <v>0</v>
      </c>
    </row>
    <row r="15" spans="1:11" x14ac:dyDescent="0.35">
      <c r="A15" s="33" t="s">
        <v>18</v>
      </c>
      <c r="B15" s="34">
        <v>900000</v>
      </c>
      <c r="C15" s="35">
        <v>0.05</v>
      </c>
      <c r="D15" s="35">
        <v>0.05</v>
      </c>
      <c r="E15" s="35">
        <v>0.2</v>
      </c>
      <c r="F15" s="36">
        <v>0.5</v>
      </c>
      <c r="G15" s="27">
        <f t="shared" si="5"/>
        <v>0</v>
      </c>
      <c r="H15" s="28">
        <f t="shared" si="6"/>
        <v>283500</v>
      </c>
      <c r="I15" s="29">
        <f t="shared" si="7"/>
        <v>0</v>
      </c>
      <c r="J15" s="29">
        <f t="shared" si="8"/>
        <v>0</v>
      </c>
      <c r="K15" s="28">
        <f t="shared" si="9"/>
        <v>283500</v>
      </c>
    </row>
    <row r="16" spans="1:11" x14ac:dyDescent="0.35">
      <c r="A16" s="33" t="s">
        <v>25</v>
      </c>
      <c r="B16" s="34">
        <v>6500000</v>
      </c>
      <c r="C16" s="35">
        <v>0.2</v>
      </c>
      <c r="D16" s="35">
        <v>0.3</v>
      </c>
      <c r="E16" s="35">
        <v>0.2</v>
      </c>
      <c r="F16" s="36">
        <v>0.4</v>
      </c>
      <c r="G16" s="27">
        <f t="shared" si="5"/>
        <v>649999.99999999988</v>
      </c>
      <c r="H16" s="28">
        <f t="shared" si="6"/>
        <v>1820000</v>
      </c>
      <c r="I16" s="29">
        <f t="shared" si="7"/>
        <v>649999.99999999988</v>
      </c>
      <c r="J16" s="29">
        <f t="shared" si="8"/>
        <v>259999.99999999997</v>
      </c>
      <c r="K16" s="28">
        <f t="shared" si="9"/>
        <v>1560000</v>
      </c>
    </row>
    <row r="17" spans="1:11" x14ac:dyDescent="0.35">
      <c r="A17" s="33" t="s">
        <v>26</v>
      </c>
      <c r="B17" s="34">
        <v>6000000</v>
      </c>
      <c r="C17" s="35">
        <v>0.1</v>
      </c>
      <c r="D17" s="35">
        <v>0.1</v>
      </c>
      <c r="E17" s="35">
        <v>0.2</v>
      </c>
      <c r="F17" s="36">
        <v>0.2</v>
      </c>
      <c r="G17" s="27">
        <f t="shared" si="5"/>
        <v>0</v>
      </c>
      <c r="H17" s="28">
        <f t="shared" si="6"/>
        <v>0</v>
      </c>
      <c r="I17" s="29">
        <f t="shared" si="7"/>
        <v>0</v>
      </c>
      <c r="J17" s="29">
        <f t="shared" si="8"/>
        <v>0</v>
      </c>
      <c r="K17" s="28">
        <f t="shared" si="9"/>
        <v>0</v>
      </c>
    </row>
    <row r="18" spans="1:11" x14ac:dyDescent="0.35">
      <c r="A18" s="33" t="s">
        <v>27</v>
      </c>
      <c r="B18" s="34">
        <v>400000</v>
      </c>
      <c r="C18" s="35">
        <v>0.15</v>
      </c>
      <c r="D18" s="35">
        <v>0.15</v>
      </c>
      <c r="E18" s="35">
        <v>0.2</v>
      </c>
      <c r="F18" s="36">
        <v>0.2</v>
      </c>
      <c r="G18" s="27">
        <f t="shared" si="5"/>
        <v>0</v>
      </c>
      <c r="H18" s="28">
        <f t="shared" si="6"/>
        <v>0</v>
      </c>
      <c r="I18" s="29">
        <f t="shared" si="7"/>
        <v>0</v>
      </c>
      <c r="J18" s="29">
        <f t="shared" si="8"/>
        <v>0</v>
      </c>
      <c r="K18" s="28">
        <f t="shared" si="9"/>
        <v>0</v>
      </c>
    </row>
    <row r="19" spans="1:11" x14ac:dyDescent="0.35">
      <c r="A19" s="33" t="s">
        <v>28</v>
      </c>
      <c r="B19" s="34">
        <v>4000000</v>
      </c>
      <c r="C19" s="35">
        <v>0.15</v>
      </c>
      <c r="D19" s="35">
        <v>0.15</v>
      </c>
      <c r="E19" s="35">
        <v>0</v>
      </c>
      <c r="F19" s="36">
        <v>0.2</v>
      </c>
      <c r="G19" s="27">
        <f t="shared" si="5"/>
        <v>0</v>
      </c>
      <c r="H19" s="28">
        <f t="shared" si="6"/>
        <v>920000</v>
      </c>
      <c r="I19" s="29">
        <f t="shared" si="7"/>
        <v>0</v>
      </c>
      <c r="J19" s="29">
        <f t="shared" si="8"/>
        <v>0</v>
      </c>
      <c r="K19" s="28">
        <f t="shared" si="9"/>
        <v>919999.99999999988</v>
      </c>
    </row>
    <row r="20" spans="1:11" x14ac:dyDescent="0.35">
      <c r="A20" s="33" t="s">
        <v>29</v>
      </c>
      <c r="B20" s="34">
        <v>5500000</v>
      </c>
      <c r="C20" s="35">
        <v>0</v>
      </c>
      <c r="D20" s="35">
        <v>0.25</v>
      </c>
      <c r="E20" s="35">
        <v>0.3</v>
      </c>
      <c r="F20" s="36">
        <v>0.3</v>
      </c>
      <c r="G20" s="27">
        <f t="shared" si="5"/>
        <v>1375000</v>
      </c>
      <c r="H20" s="28">
        <f t="shared" si="6"/>
        <v>412500</v>
      </c>
      <c r="I20" s="29">
        <f t="shared" si="7"/>
        <v>1375000</v>
      </c>
      <c r="J20" s="29">
        <f t="shared" si="8"/>
        <v>412500</v>
      </c>
      <c r="K20" s="28">
        <f t="shared" si="9"/>
        <v>0</v>
      </c>
    </row>
    <row r="21" spans="1:11" x14ac:dyDescent="0.35">
      <c r="A21" s="33" t="s">
        <v>30</v>
      </c>
      <c r="B21" s="34">
        <v>3500000</v>
      </c>
      <c r="C21" s="35">
        <v>0.1</v>
      </c>
      <c r="D21" s="35">
        <v>0.15</v>
      </c>
      <c r="E21" s="35">
        <v>0.2</v>
      </c>
      <c r="F21" s="36">
        <v>0.5</v>
      </c>
      <c r="G21" s="27">
        <f t="shared" si="5"/>
        <v>174999.99999999997</v>
      </c>
      <c r="H21" s="28">
        <f t="shared" si="6"/>
        <v>1242500</v>
      </c>
      <c r="I21" s="29">
        <f t="shared" si="7"/>
        <v>174999.99999999997</v>
      </c>
      <c r="J21" s="29">
        <f t="shared" si="8"/>
        <v>87499.999999999985</v>
      </c>
      <c r="K21" s="28">
        <f t="shared" si="9"/>
        <v>1155000</v>
      </c>
    </row>
    <row r="22" spans="1:11" x14ac:dyDescent="0.35">
      <c r="A22" s="33" t="s">
        <v>31</v>
      </c>
      <c r="B22" s="34">
        <v>4700000</v>
      </c>
      <c r="C22" s="35">
        <v>0.1</v>
      </c>
      <c r="D22" s="35">
        <v>0.1</v>
      </c>
      <c r="E22" s="35">
        <v>0.35</v>
      </c>
      <c r="F22" s="36">
        <v>0.35</v>
      </c>
      <c r="G22" s="27">
        <f t="shared" si="5"/>
        <v>0</v>
      </c>
      <c r="H22" s="28">
        <f t="shared" si="6"/>
        <v>0</v>
      </c>
      <c r="I22" s="29">
        <f t="shared" si="7"/>
        <v>0</v>
      </c>
      <c r="J22" s="29">
        <f t="shared" si="8"/>
        <v>0</v>
      </c>
      <c r="K22" s="28">
        <f t="shared" si="9"/>
        <v>0</v>
      </c>
    </row>
    <row r="23" spans="1:11" x14ac:dyDescent="0.35">
      <c r="A23" s="33" t="s">
        <v>32</v>
      </c>
      <c r="B23" s="34">
        <v>2400000</v>
      </c>
      <c r="C23" s="35">
        <v>0.05</v>
      </c>
      <c r="D23" s="35">
        <v>0.15</v>
      </c>
      <c r="E23" s="35">
        <v>0.5</v>
      </c>
      <c r="F23" s="36">
        <v>0.5</v>
      </c>
      <c r="G23" s="27">
        <f t="shared" si="5"/>
        <v>239999.99999999997</v>
      </c>
      <c r="H23" s="28">
        <f t="shared" si="6"/>
        <v>120000</v>
      </c>
      <c r="I23" s="29">
        <f t="shared" si="7"/>
        <v>239999.99999999997</v>
      </c>
      <c r="J23" s="29">
        <f t="shared" si="8"/>
        <v>119999.99999999999</v>
      </c>
      <c r="K23" s="28">
        <f t="shared" si="9"/>
        <v>0</v>
      </c>
    </row>
    <row r="24" spans="1:11" x14ac:dyDescent="0.35">
      <c r="A24" s="33" t="s">
        <v>33</v>
      </c>
      <c r="B24" s="34">
        <v>3800000</v>
      </c>
      <c r="C24" s="35">
        <v>0.1</v>
      </c>
      <c r="D24" s="35">
        <v>0.3</v>
      </c>
      <c r="E24" s="35">
        <v>0.4</v>
      </c>
      <c r="F24" s="36">
        <v>0.4</v>
      </c>
      <c r="G24" s="27">
        <f t="shared" si="5"/>
        <v>759999.99999999988</v>
      </c>
      <c r="H24" s="28">
        <f t="shared" si="6"/>
        <v>304000</v>
      </c>
      <c r="I24" s="29">
        <f t="shared" si="7"/>
        <v>759999.99999999988</v>
      </c>
      <c r="J24" s="29">
        <f t="shared" si="8"/>
        <v>303999.99999999994</v>
      </c>
      <c r="K24" s="28">
        <f t="shared" si="9"/>
        <v>0</v>
      </c>
    </row>
    <row r="25" spans="1:11" x14ac:dyDescent="0.35">
      <c r="A25" s="33" t="s">
        <v>34</v>
      </c>
      <c r="B25" s="34">
        <v>5500000</v>
      </c>
      <c r="C25" s="35">
        <v>0.05</v>
      </c>
      <c r="D25" s="35">
        <v>0.05</v>
      </c>
      <c r="E25" s="35">
        <v>0.2</v>
      </c>
      <c r="F25" s="36">
        <v>0.5</v>
      </c>
      <c r="G25" s="27">
        <f t="shared" si="5"/>
        <v>0</v>
      </c>
      <c r="H25" s="28">
        <f t="shared" si="6"/>
        <v>1732500</v>
      </c>
      <c r="I25" s="29">
        <f t="shared" si="7"/>
        <v>0</v>
      </c>
      <c r="J25" s="29">
        <f t="shared" si="8"/>
        <v>0</v>
      </c>
      <c r="K25" s="28">
        <f t="shared" si="9"/>
        <v>1732500</v>
      </c>
    </row>
    <row r="26" spans="1:11" x14ac:dyDescent="0.35">
      <c r="A26" s="33" t="s">
        <v>35</v>
      </c>
      <c r="B26" s="34">
        <v>450000</v>
      </c>
      <c r="C26" s="35">
        <v>0.15</v>
      </c>
      <c r="D26" s="35">
        <v>0.15</v>
      </c>
      <c r="E26" s="35">
        <v>0.2</v>
      </c>
      <c r="F26" s="36">
        <v>0.2</v>
      </c>
      <c r="G26" s="27">
        <f t="shared" si="5"/>
        <v>0</v>
      </c>
      <c r="H26" s="28">
        <f t="shared" si="6"/>
        <v>0</v>
      </c>
      <c r="I26" s="29">
        <f t="shared" si="7"/>
        <v>0</v>
      </c>
      <c r="J26" s="29">
        <f t="shared" si="8"/>
        <v>0</v>
      </c>
      <c r="K26" s="28">
        <f t="shared" si="9"/>
        <v>0</v>
      </c>
    </row>
    <row r="27" spans="1:11" x14ac:dyDescent="0.35">
      <c r="A27" s="33" t="s">
        <v>36</v>
      </c>
      <c r="B27" s="34">
        <v>300000</v>
      </c>
      <c r="C27" s="35">
        <v>0</v>
      </c>
      <c r="D27" s="35">
        <v>0.15</v>
      </c>
      <c r="E27" s="35">
        <v>0</v>
      </c>
      <c r="F27" s="36">
        <v>0.25</v>
      </c>
      <c r="G27" s="27">
        <f t="shared" si="5"/>
        <v>45000</v>
      </c>
      <c r="H27" s="28">
        <f t="shared" si="6"/>
        <v>86250</v>
      </c>
      <c r="I27" s="29">
        <f t="shared" si="7"/>
        <v>45000</v>
      </c>
      <c r="J27" s="29">
        <f t="shared" si="8"/>
        <v>11250</v>
      </c>
      <c r="K27" s="28">
        <f t="shared" si="9"/>
        <v>75000</v>
      </c>
    </row>
    <row r="28" spans="1:11" x14ac:dyDescent="0.35">
      <c r="A28" s="33" t="s">
        <v>37</v>
      </c>
      <c r="B28" s="34">
        <v>1500000</v>
      </c>
      <c r="C28" s="35">
        <v>0.1</v>
      </c>
      <c r="D28" s="35">
        <v>0.1</v>
      </c>
      <c r="E28" s="35">
        <v>0.2</v>
      </c>
      <c r="F28" s="36">
        <v>0.2</v>
      </c>
      <c r="G28" s="27">
        <f t="shared" si="5"/>
        <v>0</v>
      </c>
      <c r="H28" s="28">
        <f t="shared" si="6"/>
        <v>0</v>
      </c>
      <c r="I28" s="29">
        <f t="shared" si="7"/>
        <v>0</v>
      </c>
      <c r="J28" s="29">
        <f t="shared" si="8"/>
        <v>0</v>
      </c>
      <c r="K28" s="28">
        <f t="shared" si="9"/>
        <v>0</v>
      </c>
    </row>
    <row r="29" spans="1:11" x14ac:dyDescent="0.35">
      <c r="A29" s="33" t="s">
        <v>38</v>
      </c>
      <c r="B29" s="34">
        <v>2000000</v>
      </c>
      <c r="C29" s="35">
        <v>0.15</v>
      </c>
      <c r="D29" s="35">
        <v>0.15</v>
      </c>
      <c r="E29" s="35">
        <v>0.2</v>
      </c>
      <c r="F29" s="36">
        <v>0.2</v>
      </c>
      <c r="G29" s="27">
        <f t="shared" si="5"/>
        <v>0</v>
      </c>
      <c r="H29" s="28">
        <f t="shared" si="6"/>
        <v>0</v>
      </c>
      <c r="I29" s="29">
        <f t="shared" si="7"/>
        <v>0</v>
      </c>
      <c r="J29" s="29">
        <f t="shared" si="8"/>
        <v>0</v>
      </c>
      <c r="K29" s="28">
        <f t="shared" si="9"/>
        <v>0</v>
      </c>
    </row>
    <row r="30" spans="1:11" x14ac:dyDescent="0.35">
      <c r="A30" s="33" t="s">
        <v>39</v>
      </c>
      <c r="B30" s="34">
        <v>700000</v>
      </c>
      <c r="C30" s="35">
        <v>0.15</v>
      </c>
      <c r="D30" s="35">
        <v>0.15</v>
      </c>
      <c r="E30" s="35">
        <v>0</v>
      </c>
      <c r="F30" s="36">
        <v>0.2</v>
      </c>
      <c r="G30" s="27">
        <f t="shared" si="5"/>
        <v>0</v>
      </c>
      <c r="H30" s="28">
        <f t="shared" si="6"/>
        <v>161000</v>
      </c>
      <c r="I30" s="29">
        <f t="shared" si="7"/>
        <v>0</v>
      </c>
      <c r="J30" s="29">
        <f t="shared" si="8"/>
        <v>0</v>
      </c>
      <c r="K30" s="28">
        <f t="shared" si="9"/>
        <v>161000</v>
      </c>
    </row>
    <row r="31" spans="1:11" x14ac:dyDescent="0.35">
      <c r="A31" s="33" t="s">
        <v>40</v>
      </c>
      <c r="B31" s="34">
        <v>4500000</v>
      </c>
      <c r="C31" s="35">
        <v>0</v>
      </c>
      <c r="D31" s="35">
        <v>0.25</v>
      </c>
      <c r="E31" s="35">
        <v>0.3</v>
      </c>
      <c r="F31" s="36">
        <v>0.3</v>
      </c>
      <c r="G31" s="27">
        <f t="shared" si="5"/>
        <v>1125000</v>
      </c>
      <c r="H31" s="28">
        <f t="shared" si="6"/>
        <v>337500</v>
      </c>
      <c r="I31" s="29">
        <f t="shared" si="7"/>
        <v>1125000</v>
      </c>
      <c r="J31" s="29">
        <f t="shared" si="8"/>
        <v>337500</v>
      </c>
      <c r="K31" s="28">
        <f t="shared" si="9"/>
        <v>0</v>
      </c>
    </row>
    <row r="32" spans="1:11" ht="15" thickBot="1" x14ac:dyDescent="0.4">
      <c r="A32" s="39" t="s">
        <v>41</v>
      </c>
      <c r="B32" s="40">
        <v>750000</v>
      </c>
      <c r="C32" s="41">
        <v>0.1</v>
      </c>
      <c r="D32" s="41">
        <v>0.15</v>
      </c>
      <c r="E32" s="41">
        <v>0.2</v>
      </c>
      <c r="F32" s="42">
        <v>0.5</v>
      </c>
      <c r="G32" s="27">
        <f t="shared" si="5"/>
        <v>37499.999999999993</v>
      </c>
      <c r="H32" s="28">
        <f t="shared" si="6"/>
        <v>266250</v>
      </c>
      <c r="I32" s="29">
        <f t="shared" si="7"/>
        <v>37499.999999999993</v>
      </c>
      <c r="J32" s="29">
        <f t="shared" si="8"/>
        <v>18749.999999999996</v>
      </c>
      <c r="K32" s="28">
        <f t="shared" si="9"/>
        <v>247500</v>
      </c>
    </row>
  </sheetData>
  <mergeCells count="2">
    <mergeCell ref="G1:H1"/>
    <mergeCell ref="I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71400016A6EE4D8571DDFC8EC2179F" ma:contentTypeVersion="17" ma:contentTypeDescription="Create a new document." ma:contentTypeScope="" ma:versionID="43307a9d7dd8467857208d03d2374cd1">
  <xsd:schema xmlns:xsd="http://www.w3.org/2001/XMLSchema" xmlns:xs="http://www.w3.org/2001/XMLSchema" xmlns:p="http://schemas.microsoft.com/office/2006/metadata/properties" xmlns:ns2="ea506655-af88-4a6f-bca8-e8c32857716f" xmlns:ns3="e7d65d72-1dbe-48d9-b60f-6cd83823f062" targetNamespace="http://schemas.microsoft.com/office/2006/metadata/properties" ma:root="true" ma:fieldsID="97823055965c799803ee6a59b7812fd2" ns2:_="" ns3:_="">
    <xsd:import namespace="ea506655-af88-4a6f-bca8-e8c32857716f"/>
    <xsd:import namespace="e7d65d72-1dbe-48d9-b60f-6cd83823f0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06655-af88-4a6f-bca8-e8c3285771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f2b76c2-f42f-4d82-9494-d02e5399ea06}" ma:internalName="TaxCatchAll" ma:showField="CatchAllData" ma:web="ea506655-af88-4a6f-bca8-e8c3285771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65d72-1dbe-48d9-b60f-6cd83823f0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27d35d9-1762-4728-9ce8-172d0e3543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566B4D-1D96-4111-8975-5286A7E9D49B}"/>
</file>

<file path=customXml/itemProps2.xml><?xml version="1.0" encoding="utf-8"?>
<ds:datastoreItem xmlns:ds="http://schemas.openxmlformats.org/officeDocument/2006/customXml" ds:itemID="{9E5CDC67-6E69-4A79-9738-7286C51DB5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RawData</vt:lpstr>
      <vt:lpstr>WorkedOut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Edris Seid</dc:creator>
  <cp:lastModifiedBy>Edris Seid</cp:lastModifiedBy>
  <dcterms:created xsi:type="dcterms:W3CDTF">2023-10-30T05:51:57Z</dcterms:created>
  <dcterms:modified xsi:type="dcterms:W3CDTF">2023-12-06T17:42:45Z</dcterms:modified>
</cp:coreProperties>
</file>